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95"/>
  </bookViews>
  <sheets>
    <sheet name="Original (NEJ) 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AB10" i="3"/>
  <c r="AC10" s="1"/>
  <c r="AD10" s="1"/>
  <c r="L10"/>
  <c r="K10"/>
  <c r="J10"/>
  <c r="H10"/>
  <c r="AD9"/>
  <c r="AC9"/>
  <c r="AB9"/>
  <c r="K9"/>
  <c r="L9" s="1"/>
  <c r="J9"/>
  <c r="H9"/>
  <c r="AC8"/>
  <c r="AB8"/>
  <c r="AD8" s="1"/>
  <c r="J8"/>
  <c r="K8" s="1"/>
  <c r="L8" s="1"/>
  <c r="H8"/>
  <c r="AB7"/>
  <c r="AC7" s="1"/>
  <c r="J7"/>
  <c r="K7" s="1"/>
  <c r="L7" s="1"/>
  <c r="H7"/>
  <c r="AB6"/>
  <c r="AC6" s="1"/>
  <c r="AD6" s="1"/>
  <c r="L6"/>
  <c r="K6"/>
  <c r="J6"/>
  <c r="H6"/>
  <c r="AD5"/>
  <c r="AC5"/>
  <c r="AB5"/>
  <c r="K5"/>
  <c r="L5" s="1"/>
  <c r="J5"/>
  <c r="H5"/>
  <c r="AD7" l="1"/>
</calcChain>
</file>

<file path=xl/sharedStrings.xml><?xml version="1.0" encoding="utf-8"?>
<sst xmlns="http://schemas.openxmlformats.org/spreadsheetml/2006/main" count="187" uniqueCount="146">
  <si>
    <t>請求書番号</t>
  </si>
  <si>
    <t>発行先コード</t>
  </si>
  <si>
    <t>件名</t>
  </si>
  <si>
    <t>入金期限</t>
  </si>
  <si>
    <t>前回請求金額</t>
  </si>
  <si>
    <t>入金額</t>
  </si>
  <si>
    <t>調整金額</t>
  </si>
  <si>
    <t>繰越金額</t>
  </si>
  <si>
    <t>今回請求金額（税抜）</t>
  </si>
  <si>
    <t>今回消費税額</t>
  </si>
  <si>
    <t>今回請求金額（税込）</t>
  </si>
  <si>
    <t>おもての請求金額</t>
  </si>
  <si>
    <t>備考</t>
  </si>
  <si>
    <t>明細日付</t>
  </si>
  <si>
    <t>明細番号</t>
  </si>
  <si>
    <t>商品コード</t>
  </si>
  <si>
    <t>明細項目</t>
  </si>
  <si>
    <t>数量</t>
  </si>
  <si>
    <t>単価</t>
  </si>
  <si>
    <t>単位</t>
  </si>
  <si>
    <t>金額</t>
  </si>
  <si>
    <t>消費税額</t>
  </si>
  <si>
    <t>請求金額</t>
  </si>
  <si>
    <t>税区分（課税／非課税／免税／不課税）</t>
  </si>
  <si>
    <t>税率</t>
  </si>
  <si>
    <t>税額入力形式（税抜／税込／手入力）</t>
  </si>
  <si>
    <t>部門コード</t>
  </si>
  <si>
    <t>部門名</t>
  </si>
  <si>
    <t>○月分請求書</t>
  </si>
  <si>
    <t>Summary Invoice NO</t>
  </si>
  <si>
    <t>Terms of payment</t>
  </si>
  <si>
    <t>Total Sales Amount（including tax） for last month</t>
  </si>
  <si>
    <t>This Period Payment</t>
  </si>
  <si>
    <t>締日</t>
    <rPh sb="0" eb="1">
      <t>シ</t>
    </rPh>
    <rPh sb="1" eb="2">
      <t>ビ</t>
    </rPh>
    <phoneticPr fontId="18"/>
  </si>
  <si>
    <t>Amount brought forward from last month</t>
  </si>
  <si>
    <t>Total Sales Amount（excluding tax） this month</t>
  </si>
  <si>
    <t>JP Output Tax</t>
  </si>
  <si>
    <t>Total Sales Amount（including tax） this month</t>
  </si>
  <si>
    <t>Payment date</t>
  </si>
  <si>
    <t>Document NO</t>
  </si>
  <si>
    <t>Material NO</t>
  </si>
  <si>
    <t>Description（for Material）</t>
  </si>
  <si>
    <t>Quantity</t>
  </si>
  <si>
    <t>Net price（Unit Price）</t>
  </si>
  <si>
    <t>Sales Unit</t>
  </si>
  <si>
    <t>Net Value【=Quantity×Net price】 （including Sales Frt and Admin）</t>
  </si>
  <si>
    <t>Amount in Doc.curr.【=Net Value + JP Output Tax】</t>
  </si>
  <si>
    <t>顧客コード</t>
    <rPh sb="0" eb="2">
      <t>コキャク</t>
    </rPh>
    <phoneticPr fontId="18"/>
  </si>
  <si>
    <t>顧客名</t>
    <rPh sb="0" eb="2">
      <t>コキャク</t>
    </rPh>
    <rPh sb="2" eb="3">
      <t>メイ</t>
    </rPh>
    <phoneticPr fontId="18"/>
  </si>
  <si>
    <t>納品書番号</t>
    <rPh sb="0" eb="3">
      <t>ノウヒンショ</t>
    </rPh>
    <rPh sb="3" eb="5">
      <t>バンゴウ</t>
    </rPh>
    <phoneticPr fontId="18"/>
  </si>
  <si>
    <t>注文番号</t>
    <rPh sb="0" eb="2">
      <t>チュウモン</t>
    </rPh>
    <rPh sb="2" eb="4">
      <t>バンゴウ</t>
    </rPh>
    <phoneticPr fontId="18"/>
  </si>
  <si>
    <t>送料</t>
    <rPh sb="0" eb="2">
      <t>ソウリョウ</t>
    </rPh>
    <phoneticPr fontId="18"/>
  </si>
  <si>
    <t>Sold-to NO</t>
  </si>
  <si>
    <t>Sold-to Name</t>
  </si>
  <si>
    <t>Posting Date</t>
  </si>
  <si>
    <t>NEJ</t>
    <phoneticPr fontId="18"/>
  </si>
  <si>
    <t>NEJ</t>
    <phoneticPr fontId="18"/>
  </si>
  <si>
    <t>送料500円</t>
    <rPh sb="0" eb="2">
      <t>ソウリョウ</t>
    </rPh>
    <rPh sb="5" eb="6">
      <t>エン</t>
    </rPh>
    <phoneticPr fontId="18"/>
  </si>
  <si>
    <t>5950 NEYYAN BLK</t>
    <phoneticPr fontId="18"/>
  </si>
  <si>
    <t>EA</t>
    <phoneticPr fontId="18"/>
  </si>
  <si>
    <t>5950 NEYYAN YELLOW</t>
    <phoneticPr fontId="18"/>
  </si>
  <si>
    <t>EA</t>
  </si>
  <si>
    <t>5950 NEYYAN BLUE</t>
    <phoneticPr fontId="18"/>
  </si>
  <si>
    <t>5950 NEYYAN PINK</t>
    <phoneticPr fontId="18"/>
  </si>
  <si>
    <t>Outbound Delivery NO</t>
  </si>
  <si>
    <t>Standard Order NO</t>
  </si>
  <si>
    <t xml:space="preserve">
Sales Frt and Admin　</t>
    <phoneticPr fontId="18"/>
  </si>
  <si>
    <t>Remarks</t>
    <phoneticPr fontId="18"/>
  </si>
  <si>
    <t>サイズ</t>
    <phoneticPr fontId="18"/>
  </si>
  <si>
    <t>Size</t>
    <phoneticPr fontId="18"/>
  </si>
  <si>
    <t>OSFA</t>
  </si>
  <si>
    <t>New Era</t>
    <phoneticPr fontId="18"/>
  </si>
  <si>
    <t xml:space="preserve">950 NEYYAN </t>
    <phoneticPr fontId="18"/>
  </si>
  <si>
    <t>㉗</t>
    <phoneticPr fontId="18"/>
  </si>
  <si>
    <t>㉖</t>
    <phoneticPr fontId="18"/>
  </si>
  <si>
    <t>①</t>
    <phoneticPr fontId="18"/>
  </si>
  <si>
    <t>②</t>
    <phoneticPr fontId="18"/>
  </si>
  <si>
    <t>③</t>
    <phoneticPr fontId="18"/>
  </si>
  <si>
    <t>④</t>
    <phoneticPr fontId="18"/>
  </si>
  <si>
    <t>⑤</t>
    <phoneticPr fontId="18"/>
  </si>
  <si>
    <t>⑥</t>
    <phoneticPr fontId="18"/>
  </si>
  <si>
    <t>⑨</t>
    <phoneticPr fontId="18"/>
  </si>
  <si>
    <t>⑩</t>
    <phoneticPr fontId="18"/>
  </si>
  <si>
    <t>⑫</t>
    <phoneticPr fontId="18"/>
  </si>
  <si>
    <t>㉒</t>
    <phoneticPr fontId="18"/>
  </si>
  <si>
    <t>⑪</t>
    <phoneticPr fontId="18"/>
  </si>
  <si>
    <t>⑬</t>
    <phoneticPr fontId="18"/>
  </si>
  <si>
    <t>⑭</t>
    <phoneticPr fontId="18"/>
  </si>
  <si>
    <t>⑮</t>
    <phoneticPr fontId="18"/>
  </si>
  <si>
    <t>⑯</t>
    <phoneticPr fontId="18"/>
  </si>
  <si>
    <t>⑰</t>
    <phoneticPr fontId="18"/>
  </si>
  <si>
    <t>⑱</t>
    <phoneticPr fontId="18"/>
  </si>
  <si>
    <t>⑲</t>
    <phoneticPr fontId="18"/>
  </si>
  <si>
    <t>㉑</t>
    <phoneticPr fontId="18"/>
  </si>
  <si>
    <t>⑳</t>
    <phoneticPr fontId="18"/>
  </si>
  <si>
    <t>㉓</t>
    <phoneticPr fontId="18"/>
  </si>
  <si>
    <t>㉔</t>
    <phoneticPr fontId="18"/>
  </si>
  <si>
    <t>㉕</t>
    <phoneticPr fontId="18"/>
  </si>
  <si>
    <t>⑧</t>
    <phoneticPr fontId="18"/>
  </si>
  <si>
    <t>Description（on Sales Group）</t>
  </si>
  <si>
    <t>担当者</t>
    <rPh sb="0" eb="3">
      <t>タントウシャ</t>
    </rPh>
    <phoneticPr fontId="18"/>
  </si>
  <si>
    <t>Ship-to NO</t>
  </si>
  <si>
    <t>Ship-to Name</t>
  </si>
  <si>
    <t>Tomokatsu Suzuki</t>
    <phoneticPr fontId="18"/>
  </si>
  <si>
    <t>Tomoya Miyazawa</t>
    <phoneticPr fontId="18"/>
  </si>
  <si>
    <t>⑦</t>
    <phoneticPr fontId="18"/>
  </si>
  <si>
    <t>Total Sales Amount（including tax）</t>
  </si>
  <si>
    <t>出荷先コード</t>
    <rPh sb="0" eb="2">
      <t>シュッカ</t>
    </rPh>
    <rPh sb="2" eb="3">
      <t>サキ</t>
    </rPh>
    <phoneticPr fontId="18"/>
  </si>
  <si>
    <t>出荷先名</t>
    <rPh sb="0" eb="2">
      <t>シュッカ</t>
    </rPh>
    <rPh sb="2" eb="3">
      <t>サキ</t>
    </rPh>
    <rPh sb="3" eb="4">
      <t>メイ</t>
    </rPh>
    <phoneticPr fontId="18"/>
  </si>
  <si>
    <t>NEJ Yokohama Shop</t>
    <phoneticPr fontId="18"/>
  </si>
  <si>
    <t xml:space="preserve">New Era Tokyo Warehouse
</t>
    <phoneticPr fontId="18"/>
  </si>
  <si>
    <t>Title</t>
    <phoneticPr fontId="18"/>
  </si>
  <si>
    <t>Adjust Amount</t>
    <phoneticPr fontId="18"/>
  </si>
  <si>
    <t>Tax classification（Taxation／Tax exemption／duty free／non-taxed）</t>
    <phoneticPr fontId="18"/>
  </si>
  <si>
    <t>Tax code（Tax excluded
／tax included
／Manual entry）</t>
    <phoneticPr fontId="18"/>
  </si>
  <si>
    <t>Department Name</t>
    <phoneticPr fontId="18"/>
  </si>
  <si>
    <t>Department Code</t>
    <phoneticPr fontId="18"/>
  </si>
  <si>
    <t>Tax rate</t>
    <phoneticPr fontId="18"/>
  </si>
  <si>
    <t>Issued Code</t>
    <phoneticPr fontId="18"/>
  </si>
  <si>
    <t>Material</t>
  </si>
  <si>
    <t>Requested Delivery Date</t>
  </si>
  <si>
    <t>Caselot Quantity Text</t>
  </si>
  <si>
    <t>PO Number</t>
  </si>
  <si>
    <t>Customer Name</t>
  </si>
  <si>
    <t>Item Status</t>
  </si>
  <si>
    <t>Sales Order Number</t>
  </si>
  <si>
    <t>Item Line Number</t>
  </si>
  <si>
    <t>VBAP</t>
  </si>
  <si>
    <t>Function Module "READ_TEXT"</t>
  </si>
  <si>
    <t>VBUP</t>
  </si>
  <si>
    <t>VBAK</t>
  </si>
  <si>
    <t>VDATU</t>
  </si>
  <si>
    <t>NAME1</t>
  </si>
  <si>
    <t>KNA1</t>
  </si>
  <si>
    <t>Output Fields:</t>
  </si>
  <si>
    <t>Table:</t>
  </si>
  <si>
    <t>Input Fields:</t>
  </si>
  <si>
    <t>Table/Source:</t>
  </si>
  <si>
    <t>Customer Number</t>
  </si>
  <si>
    <t>Field Name:</t>
  </si>
  <si>
    <t>BSTNK</t>
  </si>
  <si>
    <t>VBELN</t>
  </si>
  <si>
    <t>POSNR</t>
  </si>
  <si>
    <t>MATNR</t>
  </si>
  <si>
    <t>GBSTA</t>
  </si>
  <si>
    <t>KUNNR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</si>
</sst>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22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color rgb="FF44444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33" borderId="0" xfId="0" applyFill="1">
      <alignment vertical="center"/>
    </xf>
    <xf numFmtId="38" fontId="0" fillId="33" borderId="10" xfId="42" applyFont="1" applyFill="1" applyBorder="1" applyAlignment="1">
      <alignment vertical="center" wrapText="1"/>
    </xf>
    <xf numFmtId="38" fontId="0" fillId="33" borderId="0" xfId="42" applyFont="1" applyFill="1">
      <alignment vertical="center"/>
    </xf>
    <xf numFmtId="38" fontId="0" fillId="0" borderId="10" xfId="42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164" fontId="0" fillId="0" borderId="0" xfId="42" applyNumberFormat="1" applyFont="1" applyFill="1">
      <alignment vertical="center"/>
    </xf>
    <xf numFmtId="38" fontId="0" fillId="0" borderId="0" xfId="42" applyFont="1" applyFill="1">
      <alignment vertical="center"/>
    </xf>
    <xf numFmtId="0" fontId="0" fillId="0" borderId="0" xfId="0" applyFill="1">
      <alignment vertical="center"/>
    </xf>
    <xf numFmtId="0" fontId="0" fillId="34" borderId="10" xfId="0" applyFill="1" applyBorder="1" applyAlignment="1">
      <alignment vertical="center" wrapText="1"/>
    </xf>
    <xf numFmtId="0" fontId="0" fillId="34" borderId="0" xfId="0" applyFill="1">
      <alignment vertical="center"/>
    </xf>
    <xf numFmtId="0" fontId="0" fillId="34" borderId="0" xfId="0" applyNumberFormat="1" applyFill="1">
      <alignment vertical="center"/>
    </xf>
    <xf numFmtId="38" fontId="0" fillId="34" borderId="10" xfId="42" applyFont="1" applyFill="1" applyBorder="1" applyAlignment="1">
      <alignment vertical="center" wrapText="1"/>
    </xf>
    <xf numFmtId="38" fontId="0" fillId="34" borderId="0" xfId="42" applyFont="1" applyFill="1">
      <alignment vertical="center"/>
    </xf>
    <xf numFmtId="164" fontId="0" fillId="34" borderId="0" xfId="42" applyNumberFormat="1" applyFont="1" applyFill="1">
      <alignment vertical="center"/>
    </xf>
    <xf numFmtId="14" fontId="0" fillId="34" borderId="0" xfId="0" applyNumberFormat="1" applyFill="1">
      <alignment vertical="center"/>
    </xf>
    <xf numFmtId="0" fontId="0" fillId="34" borderId="0" xfId="42" applyNumberFormat="1" applyFont="1" applyFill="1">
      <alignment vertical="center"/>
    </xf>
    <xf numFmtId="38" fontId="0" fillId="34" borderId="0" xfId="42" applyFont="1" applyFill="1" applyBorder="1">
      <alignment vertical="center"/>
    </xf>
    <xf numFmtId="164" fontId="0" fillId="0" borderId="0" xfId="42" applyNumberFormat="1" applyFont="1" applyFill="1" applyBorder="1">
      <alignment vertical="center"/>
    </xf>
    <xf numFmtId="38" fontId="0" fillId="0" borderId="0" xfId="42" applyFont="1" applyFill="1" applyBorder="1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21" fillId="0" borderId="0" xfId="0" applyFont="1">
      <alignment vertical="center"/>
    </xf>
    <xf numFmtId="0" fontId="0" fillId="0" borderId="11" xfId="0" applyBorder="1">
      <alignment vertical="center"/>
    </xf>
    <xf numFmtId="0" fontId="20" fillId="33" borderId="11" xfId="0" applyFont="1" applyFill="1" applyBorder="1" applyAlignment="1">
      <alignment horizontal="left" vertical="center"/>
    </xf>
    <xf numFmtId="0" fontId="20" fillId="33" borderId="11" xfId="0" applyFont="1" applyFill="1" applyBorder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10"/>
  <sheetViews>
    <sheetView showGridLines="0"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5" outlineLevelRow="1"/>
  <cols>
    <col min="1" max="1" width="12.28515625" bestFit="1" customWidth="1"/>
    <col min="2" max="2" width="13.140625" bestFit="1" customWidth="1"/>
    <col min="3" max="3" width="14.5703125" bestFit="1" customWidth="1"/>
    <col min="4" max="4" width="10.7109375" bestFit="1" customWidth="1"/>
    <col min="5" max="5" width="22" style="1" customWidth="1"/>
    <col min="6" max="6" width="14.140625" style="1" customWidth="1"/>
    <col min="7" max="7" width="10.140625" style="1" bestFit="1" customWidth="1"/>
    <col min="8" max="8" width="19.28515625" style="1" customWidth="1"/>
    <col min="9" max="9" width="21.7109375" style="1" bestFit="1" customWidth="1"/>
    <col min="10" max="10" width="14.5703125" style="1" bestFit="1" customWidth="1"/>
    <col min="11" max="11" width="21.7109375" style="1" bestFit="1" customWidth="1"/>
    <col min="12" max="12" width="18.28515625" style="1" bestFit="1" customWidth="1"/>
    <col min="13" max="14" width="18.28515625" style="10" customWidth="1"/>
    <col min="15" max="15" width="15" style="11" customWidth="1"/>
    <col min="16" max="16" width="12.5703125" style="11" customWidth="1"/>
    <col min="17" max="17" width="13.140625" style="11" bestFit="1" customWidth="1"/>
    <col min="18" max="18" width="10.140625" style="11" bestFit="1" customWidth="1"/>
    <col min="19" max="19" width="12.28515625" style="11" bestFit="1" customWidth="1"/>
    <col min="20" max="20" width="10.140625" style="11" customWidth="1"/>
    <col min="21" max="21" width="10.85546875" style="11" bestFit="1" customWidth="1"/>
    <col min="22" max="22" width="22.5703125" style="11" customWidth="1"/>
    <col min="23" max="23" width="11.5703125" style="11" customWidth="1"/>
    <col min="24" max="24" width="6" style="10" bestFit="1" customWidth="1"/>
    <col min="25" max="25" width="12.28515625" style="10" customWidth="1"/>
    <col min="26" max="26" width="6" style="10" bestFit="1" customWidth="1"/>
    <col min="27" max="27" width="11.7109375" style="10" customWidth="1"/>
    <col min="28" max="28" width="25.7109375" style="1" customWidth="1"/>
    <col min="29" max="29" width="18.28515625" style="1" customWidth="1"/>
    <col min="30" max="31" width="20.140625" style="1" customWidth="1"/>
    <col min="32" max="32" width="13.140625" style="1" bestFit="1" customWidth="1"/>
    <col min="33" max="33" width="23.42578125" style="1" customWidth="1"/>
    <col min="34" max="34" width="20.42578125" bestFit="1" customWidth="1"/>
    <col min="35" max="35" width="9.28515625" customWidth="1"/>
    <col min="36" max="36" width="23.28515625" customWidth="1"/>
    <col min="37" max="37" width="14.28515625" customWidth="1"/>
    <col min="38" max="38" width="12.28515625" customWidth="1"/>
  </cols>
  <sheetData>
    <row r="2" spans="1:38">
      <c r="A2" t="s">
        <v>73</v>
      </c>
      <c r="D2" t="s">
        <v>74</v>
      </c>
      <c r="E2" s="1" t="s">
        <v>75</v>
      </c>
      <c r="F2" s="1" t="s">
        <v>76</v>
      </c>
      <c r="H2" s="1" t="s">
        <v>77</v>
      </c>
      <c r="I2" s="1" t="s">
        <v>78</v>
      </c>
      <c r="J2" s="1" t="s">
        <v>79</v>
      </c>
      <c r="K2" s="1" t="s">
        <v>80</v>
      </c>
      <c r="L2" s="1" t="s">
        <v>105</v>
      </c>
      <c r="M2" s="10" t="s">
        <v>81</v>
      </c>
      <c r="N2" s="10" t="s">
        <v>82</v>
      </c>
      <c r="O2" s="10" t="s">
        <v>83</v>
      </c>
      <c r="Q2" s="10" t="s">
        <v>85</v>
      </c>
      <c r="R2" s="10" t="s">
        <v>86</v>
      </c>
      <c r="S2" s="10" t="s">
        <v>87</v>
      </c>
      <c r="T2" s="10" t="s">
        <v>88</v>
      </c>
      <c r="U2" s="10" t="s">
        <v>89</v>
      </c>
      <c r="V2" s="10" t="s">
        <v>90</v>
      </c>
      <c r="W2" s="10" t="s">
        <v>91</v>
      </c>
      <c r="X2" s="10" t="s">
        <v>92</v>
      </c>
      <c r="Y2" s="10" t="s">
        <v>93</v>
      </c>
      <c r="Z2" s="10" t="s">
        <v>94</v>
      </c>
      <c r="AA2" s="10" t="s">
        <v>84</v>
      </c>
      <c r="AB2" s="1" t="s">
        <v>95</v>
      </c>
      <c r="AC2" s="1" t="s">
        <v>96</v>
      </c>
      <c r="AD2" s="1" t="s">
        <v>97</v>
      </c>
      <c r="AE2" s="1" t="s">
        <v>98</v>
      </c>
    </row>
    <row r="3" spans="1:38" s="2" customFormat="1" ht="45" outlineLevel="1">
      <c r="A3" s="12" t="s">
        <v>0</v>
      </c>
      <c r="B3" s="3" t="s">
        <v>1</v>
      </c>
      <c r="C3" s="3" t="s">
        <v>2</v>
      </c>
      <c r="D3" s="12" t="s">
        <v>3</v>
      </c>
      <c r="E3" s="15" t="s">
        <v>4</v>
      </c>
      <c r="F3" s="15" t="s">
        <v>5</v>
      </c>
      <c r="G3" s="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47</v>
      </c>
      <c r="N3" s="15" t="s">
        <v>48</v>
      </c>
      <c r="O3" s="12" t="s">
        <v>33</v>
      </c>
      <c r="P3" s="8" t="s">
        <v>12</v>
      </c>
      <c r="Q3" s="12" t="s">
        <v>13</v>
      </c>
      <c r="R3" s="12" t="s">
        <v>14</v>
      </c>
      <c r="S3" s="12" t="s">
        <v>49</v>
      </c>
      <c r="T3" s="12" t="s">
        <v>50</v>
      </c>
      <c r="U3" s="12" t="s">
        <v>15</v>
      </c>
      <c r="V3" s="12" t="s">
        <v>16</v>
      </c>
      <c r="W3" s="12" t="s">
        <v>68</v>
      </c>
      <c r="X3" s="15" t="s">
        <v>17</v>
      </c>
      <c r="Y3" s="15" t="s">
        <v>18</v>
      </c>
      <c r="Z3" s="15" t="s">
        <v>19</v>
      </c>
      <c r="AA3" s="15" t="s">
        <v>51</v>
      </c>
      <c r="AB3" s="15" t="s">
        <v>20</v>
      </c>
      <c r="AC3" s="15" t="s">
        <v>21</v>
      </c>
      <c r="AD3" s="15" t="s">
        <v>22</v>
      </c>
      <c r="AE3" s="15" t="s">
        <v>100</v>
      </c>
      <c r="AF3" s="7" t="s">
        <v>107</v>
      </c>
      <c r="AG3" s="7" t="s">
        <v>108</v>
      </c>
      <c r="AH3" s="3" t="s">
        <v>23</v>
      </c>
      <c r="AI3" s="3" t="s">
        <v>24</v>
      </c>
      <c r="AJ3" s="3" t="s">
        <v>25</v>
      </c>
      <c r="AK3" s="3" t="s">
        <v>26</v>
      </c>
      <c r="AL3" s="3" t="s">
        <v>27</v>
      </c>
    </row>
    <row r="4" spans="1:38" s="2" customFormat="1" ht="75">
      <c r="A4" s="12" t="s">
        <v>29</v>
      </c>
      <c r="B4" s="3" t="s">
        <v>118</v>
      </c>
      <c r="C4" s="3" t="s">
        <v>111</v>
      </c>
      <c r="D4" s="12" t="s">
        <v>38</v>
      </c>
      <c r="E4" s="15" t="s">
        <v>31</v>
      </c>
      <c r="F4" s="15" t="s">
        <v>32</v>
      </c>
      <c r="G4" s="5" t="s">
        <v>112</v>
      </c>
      <c r="H4" s="15" t="s">
        <v>34</v>
      </c>
      <c r="I4" s="15" t="s">
        <v>35</v>
      </c>
      <c r="J4" s="15" t="s">
        <v>36</v>
      </c>
      <c r="K4" s="15" t="s">
        <v>37</v>
      </c>
      <c r="L4" s="15" t="s">
        <v>106</v>
      </c>
      <c r="M4" s="15" t="s">
        <v>52</v>
      </c>
      <c r="N4" s="15" t="s">
        <v>53</v>
      </c>
      <c r="O4" s="12" t="s">
        <v>30</v>
      </c>
      <c r="P4" s="8" t="s">
        <v>67</v>
      </c>
      <c r="Q4" s="12" t="s">
        <v>54</v>
      </c>
      <c r="R4" s="12" t="s">
        <v>39</v>
      </c>
      <c r="S4" s="12" t="s">
        <v>64</v>
      </c>
      <c r="T4" s="12" t="s">
        <v>65</v>
      </c>
      <c r="U4" s="12" t="s">
        <v>40</v>
      </c>
      <c r="V4" s="12" t="s">
        <v>41</v>
      </c>
      <c r="W4" s="12" t="s">
        <v>69</v>
      </c>
      <c r="X4" s="15" t="s">
        <v>42</v>
      </c>
      <c r="Y4" s="15" t="s">
        <v>43</v>
      </c>
      <c r="Z4" s="15" t="s">
        <v>44</v>
      </c>
      <c r="AA4" s="15" t="s">
        <v>66</v>
      </c>
      <c r="AB4" s="15" t="s">
        <v>45</v>
      </c>
      <c r="AC4" s="15" t="s">
        <v>36</v>
      </c>
      <c r="AD4" s="15" t="s">
        <v>46</v>
      </c>
      <c r="AE4" s="15" t="s">
        <v>99</v>
      </c>
      <c r="AF4" s="7" t="s">
        <v>101</v>
      </c>
      <c r="AG4" s="7" t="s">
        <v>102</v>
      </c>
      <c r="AH4" s="3" t="s">
        <v>113</v>
      </c>
      <c r="AI4" s="3" t="s">
        <v>117</v>
      </c>
      <c r="AJ4" s="3" t="s">
        <v>114</v>
      </c>
      <c r="AK4" s="3" t="s">
        <v>116</v>
      </c>
      <c r="AL4" s="3" t="s">
        <v>115</v>
      </c>
    </row>
    <row r="5" spans="1:38">
      <c r="A5" s="13">
        <v>50000001</v>
      </c>
      <c r="B5" s="4">
        <v>5125</v>
      </c>
      <c r="C5" s="4" t="s">
        <v>28</v>
      </c>
      <c r="D5" s="14">
        <v>20171031</v>
      </c>
      <c r="E5" s="16">
        <v>10800</v>
      </c>
      <c r="F5" s="16">
        <v>5000</v>
      </c>
      <c r="G5" s="6">
        <v>0</v>
      </c>
      <c r="H5" s="16">
        <f>+E5-F5</f>
        <v>5800</v>
      </c>
      <c r="I5" s="16">
        <v>49000</v>
      </c>
      <c r="J5" s="16">
        <f>+ROUND(I5*0.08,0)</f>
        <v>3920</v>
      </c>
      <c r="K5" s="16">
        <f>+I5+J5</f>
        <v>52920</v>
      </c>
      <c r="L5" s="16">
        <f>+K5+H5</f>
        <v>58720</v>
      </c>
      <c r="M5" s="17">
        <v>1111111</v>
      </c>
      <c r="N5" s="16" t="s">
        <v>56</v>
      </c>
      <c r="O5" s="18">
        <v>43008</v>
      </c>
      <c r="P5" s="11" t="s">
        <v>57</v>
      </c>
      <c r="Q5" s="18">
        <v>42986</v>
      </c>
      <c r="R5" s="13">
        <v>9999998</v>
      </c>
      <c r="S5" s="13">
        <v>88888888</v>
      </c>
      <c r="T5" s="13">
        <v>4444444</v>
      </c>
      <c r="U5" s="13">
        <v>12345678</v>
      </c>
      <c r="V5" s="13" t="s">
        <v>58</v>
      </c>
      <c r="W5" s="13" t="s">
        <v>70</v>
      </c>
      <c r="X5" s="16">
        <v>10</v>
      </c>
      <c r="Y5" s="16">
        <v>2700</v>
      </c>
      <c r="Z5" s="16" t="s">
        <v>59</v>
      </c>
      <c r="AA5" s="16">
        <v>500</v>
      </c>
      <c r="AB5" s="16">
        <f>+Y5*X5+AA5</f>
        <v>27500</v>
      </c>
      <c r="AC5" s="16">
        <f>+ROUND(AB5*0.08,0)</f>
        <v>2200</v>
      </c>
      <c r="AD5" s="16">
        <f>+AB5+AC5</f>
        <v>29700</v>
      </c>
      <c r="AE5" s="16" t="s">
        <v>103</v>
      </c>
      <c r="AF5" s="9">
        <v>2222222</v>
      </c>
      <c r="AG5" s="10" t="s">
        <v>109</v>
      </c>
      <c r="AH5" s="4"/>
      <c r="AI5" s="4"/>
      <c r="AJ5" s="4"/>
      <c r="AK5" s="4"/>
      <c r="AL5" s="4"/>
    </row>
    <row r="6" spans="1:38">
      <c r="A6" s="13">
        <v>50000001</v>
      </c>
      <c r="B6" s="4">
        <v>5125</v>
      </c>
      <c r="C6" s="4" t="s">
        <v>28</v>
      </c>
      <c r="D6" s="13">
        <v>20171031</v>
      </c>
      <c r="E6" s="16">
        <v>10800</v>
      </c>
      <c r="F6" s="16">
        <v>5000</v>
      </c>
      <c r="G6" s="6">
        <v>0</v>
      </c>
      <c r="H6" s="16">
        <f t="shared" ref="H6:H10" si="0">+E6-F6</f>
        <v>5800</v>
      </c>
      <c r="I6" s="16">
        <v>49000</v>
      </c>
      <c r="J6" s="16">
        <f t="shared" ref="J6:J10" si="1">+ROUND(I6*0.08,0)</f>
        <v>3920</v>
      </c>
      <c r="K6" s="16">
        <f t="shared" ref="K6:K8" si="2">+I6+J6</f>
        <v>52920</v>
      </c>
      <c r="L6" s="16">
        <f>+K6+H6</f>
        <v>58720</v>
      </c>
      <c r="M6" s="17">
        <v>1111111</v>
      </c>
      <c r="N6" s="16" t="s">
        <v>55</v>
      </c>
      <c r="O6" s="18">
        <v>43008</v>
      </c>
      <c r="Q6" s="18">
        <v>42986</v>
      </c>
      <c r="R6" s="13">
        <v>9999998</v>
      </c>
      <c r="S6" s="13">
        <v>88888888</v>
      </c>
      <c r="T6" s="13">
        <v>4444444</v>
      </c>
      <c r="U6" s="13">
        <v>12345677</v>
      </c>
      <c r="V6" s="13" t="s">
        <v>60</v>
      </c>
      <c r="W6" s="13">
        <v>718</v>
      </c>
      <c r="X6" s="16">
        <v>20</v>
      </c>
      <c r="Y6" s="16">
        <v>2700</v>
      </c>
      <c r="Z6" s="16" t="s">
        <v>61</v>
      </c>
      <c r="AA6" s="16">
        <v>0</v>
      </c>
      <c r="AB6" s="16">
        <f>+Y6*X6+AA6</f>
        <v>54000</v>
      </c>
      <c r="AC6" s="16">
        <f>+ROUND(AB6*0.08,0)</f>
        <v>4320</v>
      </c>
      <c r="AD6" s="16">
        <f>+AB6+AC6</f>
        <v>58320</v>
      </c>
      <c r="AE6" s="16" t="s">
        <v>103</v>
      </c>
      <c r="AF6" s="9">
        <v>2222222</v>
      </c>
      <c r="AG6" s="10" t="s">
        <v>109</v>
      </c>
      <c r="AH6" s="4"/>
      <c r="AI6" s="4"/>
      <c r="AJ6" s="4"/>
      <c r="AK6" s="4"/>
      <c r="AL6" s="4"/>
    </row>
    <row r="7" spans="1:38">
      <c r="A7" s="13">
        <v>50000001</v>
      </c>
      <c r="B7" s="4">
        <v>5125</v>
      </c>
      <c r="C7" s="4" t="s">
        <v>28</v>
      </c>
      <c r="D7" s="13">
        <v>20171031</v>
      </c>
      <c r="E7" s="16">
        <v>10800</v>
      </c>
      <c r="F7" s="16">
        <v>5000</v>
      </c>
      <c r="G7" s="6">
        <v>0</v>
      </c>
      <c r="H7" s="16">
        <f t="shared" si="0"/>
        <v>5800</v>
      </c>
      <c r="I7" s="16">
        <v>49000</v>
      </c>
      <c r="J7" s="16">
        <f t="shared" si="1"/>
        <v>3920</v>
      </c>
      <c r="K7" s="16">
        <f t="shared" si="2"/>
        <v>52920</v>
      </c>
      <c r="L7" s="16">
        <f t="shared" ref="L7:L9" si="3">+K7+H7</f>
        <v>58720</v>
      </c>
      <c r="M7" s="17">
        <v>1111111</v>
      </c>
      <c r="N7" s="16" t="s">
        <v>55</v>
      </c>
      <c r="O7" s="18">
        <v>43008</v>
      </c>
      <c r="Q7" s="18">
        <v>42998</v>
      </c>
      <c r="R7" s="13">
        <v>9777777</v>
      </c>
      <c r="S7" s="13">
        <v>82222222</v>
      </c>
      <c r="T7" s="13">
        <v>6666666</v>
      </c>
      <c r="U7" s="13">
        <v>12345676</v>
      </c>
      <c r="V7" s="13" t="s">
        <v>62</v>
      </c>
      <c r="W7" s="13" t="s">
        <v>70</v>
      </c>
      <c r="X7" s="16">
        <v>-2</v>
      </c>
      <c r="Y7" s="16">
        <v>2500</v>
      </c>
      <c r="Z7" s="16" t="s">
        <v>61</v>
      </c>
      <c r="AA7" s="16">
        <v>0</v>
      </c>
      <c r="AB7" s="16">
        <f>+Y7*X7+AA7</f>
        <v>-5000</v>
      </c>
      <c r="AC7" s="16">
        <f t="shared" ref="AC7" si="4">+ROUND(AB7*0.08,0)</f>
        <v>-400</v>
      </c>
      <c r="AD7" s="16">
        <f t="shared" ref="AD7:AD8" si="5">+AB7+AC7</f>
        <v>-5400</v>
      </c>
      <c r="AE7" s="16" t="s">
        <v>103</v>
      </c>
      <c r="AF7" s="9">
        <v>2222222</v>
      </c>
      <c r="AG7" s="10" t="s">
        <v>109</v>
      </c>
      <c r="AH7" s="4"/>
      <c r="AI7" s="4"/>
      <c r="AJ7" s="4"/>
      <c r="AK7" s="4"/>
      <c r="AL7" s="4"/>
    </row>
    <row r="8" spans="1:38">
      <c r="A8" s="13">
        <v>50000001</v>
      </c>
      <c r="B8" s="4">
        <v>5125</v>
      </c>
      <c r="C8" s="4" t="s">
        <v>28</v>
      </c>
      <c r="D8" s="13">
        <v>20171031</v>
      </c>
      <c r="E8" s="16">
        <v>10800</v>
      </c>
      <c r="F8" s="16">
        <v>5000</v>
      </c>
      <c r="G8" s="6">
        <v>0</v>
      </c>
      <c r="H8" s="16">
        <f t="shared" si="0"/>
        <v>5800</v>
      </c>
      <c r="I8" s="16">
        <v>49000</v>
      </c>
      <c r="J8" s="16">
        <f t="shared" si="1"/>
        <v>3920</v>
      </c>
      <c r="K8" s="16">
        <f t="shared" si="2"/>
        <v>52920</v>
      </c>
      <c r="L8" s="16">
        <f t="shared" si="3"/>
        <v>58720</v>
      </c>
      <c r="M8" s="17">
        <v>1111111</v>
      </c>
      <c r="N8" s="16" t="s">
        <v>55</v>
      </c>
      <c r="O8" s="18">
        <v>43008</v>
      </c>
      <c r="Q8" s="18">
        <v>42998</v>
      </c>
      <c r="R8" s="13">
        <v>9777777</v>
      </c>
      <c r="S8" s="13">
        <v>82222222</v>
      </c>
      <c r="T8" s="13">
        <v>6666666</v>
      </c>
      <c r="U8" s="13">
        <v>12345675</v>
      </c>
      <c r="V8" s="13" t="s">
        <v>63</v>
      </c>
      <c r="W8" s="13">
        <v>718</v>
      </c>
      <c r="X8" s="16">
        <v>-11</v>
      </c>
      <c r="Y8" s="16">
        <v>2500</v>
      </c>
      <c r="Z8" s="16" t="s">
        <v>61</v>
      </c>
      <c r="AA8" s="16">
        <v>0</v>
      </c>
      <c r="AB8" s="16">
        <f t="shared" ref="AB8" si="6">+Y8*X8+AA8</f>
        <v>-27500</v>
      </c>
      <c r="AC8" s="16">
        <f>+ROUND(AB8*0.08,0)</f>
        <v>-2200</v>
      </c>
      <c r="AD8" s="16">
        <f t="shared" si="5"/>
        <v>-29700</v>
      </c>
      <c r="AE8" s="16" t="s">
        <v>103</v>
      </c>
      <c r="AF8" s="9">
        <v>2222222</v>
      </c>
      <c r="AG8" s="10" t="s">
        <v>109</v>
      </c>
      <c r="AH8" s="4"/>
      <c r="AI8" s="4"/>
      <c r="AJ8" s="4"/>
      <c r="AK8" s="4"/>
      <c r="AL8" s="4"/>
    </row>
    <row r="9" spans="1:38" ht="34.15" customHeight="1">
      <c r="A9" s="13">
        <v>50000002</v>
      </c>
      <c r="B9" s="4">
        <v>5126</v>
      </c>
      <c r="C9" s="4" t="s">
        <v>28</v>
      </c>
      <c r="D9" s="14">
        <v>20171130</v>
      </c>
      <c r="E9" s="16">
        <v>20000</v>
      </c>
      <c r="F9" s="16">
        <v>20000</v>
      </c>
      <c r="G9" s="6">
        <v>0</v>
      </c>
      <c r="H9" s="16">
        <f t="shared" si="0"/>
        <v>0</v>
      </c>
      <c r="I9" s="16">
        <v>33000</v>
      </c>
      <c r="J9" s="16">
        <f t="shared" si="1"/>
        <v>2640</v>
      </c>
      <c r="K9" s="16">
        <f>+I9+J9</f>
        <v>35640</v>
      </c>
      <c r="L9" s="16">
        <f t="shared" si="3"/>
        <v>35640</v>
      </c>
      <c r="M9" s="19">
        <v>1222222</v>
      </c>
      <c r="N9" s="16" t="s">
        <v>71</v>
      </c>
      <c r="O9" s="18">
        <v>43008</v>
      </c>
      <c r="Q9" s="18">
        <v>42993</v>
      </c>
      <c r="R9" s="13">
        <v>9666666</v>
      </c>
      <c r="S9" s="13">
        <v>83333333</v>
      </c>
      <c r="T9" s="13">
        <v>4111111</v>
      </c>
      <c r="U9" s="13">
        <v>12344444</v>
      </c>
      <c r="V9" s="13" t="s">
        <v>72</v>
      </c>
      <c r="W9" s="13">
        <v>712</v>
      </c>
      <c r="X9" s="16">
        <v>5</v>
      </c>
      <c r="Y9" s="16">
        <v>3000</v>
      </c>
      <c r="Z9" s="16" t="s">
        <v>61</v>
      </c>
      <c r="AA9" s="16">
        <v>0</v>
      </c>
      <c r="AB9" s="20">
        <f t="shared" ref="AB9:AB10" si="7">+Y9*X9+AA9</f>
        <v>15000</v>
      </c>
      <c r="AC9" s="20">
        <f t="shared" ref="AC9:AC10" si="8">+ROUND(AB9*0.08,0)</f>
        <v>1200</v>
      </c>
      <c r="AD9" s="20">
        <f t="shared" ref="AD9:AD10" si="9">+AB9+AC9</f>
        <v>16200</v>
      </c>
      <c r="AE9" s="20" t="s">
        <v>104</v>
      </c>
      <c r="AF9" s="21">
        <v>2333333</v>
      </c>
      <c r="AG9" s="22" t="s">
        <v>110</v>
      </c>
      <c r="AH9" s="4"/>
      <c r="AI9" s="4"/>
      <c r="AJ9" s="4"/>
      <c r="AK9" s="4"/>
      <c r="AL9" s="4"/>
    </row>
    <row r="10" spans="1:38" ht="38.450000000000003" customHeight="1">
      <c r="A10" s="13">
        <v>50000002</v>
      </c>
      <c r="B10" s="4">
        <v>5126</v>
      </c>
      <c r="C10" s="4" t="s">
        <v>28</v>
      </c>
      <c r="D10" s="13">
        <v>20171130</v>
      </c>
      <c r="E10" s="16">
        <v>20000</v>
      </c>
      <c r="F10" s="16">
        <v>20000</v>
      </c>
      <c r="G10" s="6">
        <v>0</v>
      </c>
      <c r="H10" s="16">
        <f t="shared" si="0"/>
        <v>0</v>
      </c>
      <c r="I10" s="16">
        <v>33000</v>
      </c>
      <c r="J10" s="16">
        <f t="shared" si="1"/>
        <v>2640</v>
      </c>
      <c r="K10" s="16">
        <f>+I10+J10</f>
        <v>35640</v>
      </c>
      <c r="L10" s="16">
        <f>+K10+H10</f>
        <v>35640</v>
      </c>
      <c r="M10" s="19">
        <v>1222222</v>
      </c>
      <c r="N10" s="16" t="s">
        <v>71</v>
      </c>
      <c r="O10" s="18">
        <v>43008</v>
      </c>
      <c r="Q10" s="18">
        <v>42993</v>
      </c>
      <c r="R10" s="13">
        <v>9666666</v>
      </c>
      <c r="S10" s="13">
        <v>83333333</v>
      </c>
      <c r="T10" s="13">
        <v>4111111</v>
      </c>
      <c r="U10" s="13">
        <v>12344445</v>
      </c>
      <c r="V10" s="13" t="s">
        <v>72</v>
      </c>
      <c r="W10" s="13">
        <v>758</v>
      </c>
      <c r="X10" s="16">
        <v>6</v>
      </c>
      <c r="Y10" s="16">
        <v>3000</v>
      </c>
      <c r="Z10" s="16" t="s">
        <v>61</v>
      </c>
      <c r="AA10" s="16">
        <v>0</v>
      </c>
      <c r="AB10" s="16">
        <f t="shared" si="7"/>
        <v>18000</v>
      </c>
      <c r="AC10" s="16">
        <f t="shared" si="8"/>
        <v>1440</v>
      </c>
      <c r="AD10" s="16">
        <f t="shared" si="9"/>
        <v>19440</v>
      </c>
      <c r="AE10" s="20" t="s">
        <v>104</v>
      </c>
      <c r="AF10" s="21">
        <v>2333333</v>
      </c>
      <c r="AG10" s="22" t="s">
        <v>110</v>
      </c>
      <c r="AH10" s="4"/>
      <c r="AI10" s="4"/>
      <c r="AJ10" s="4"/>
      <c r="AK10" s="4"/>
      <c r="AL10" s="4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15" sqref="A1:C15"/>
    </sheetView>
  </sheetViews>
  <sheetFormatPr defaultRowHeight="15"/>
  <cols>
    <col min="1" max="1" width="21.140625" bestFit="1" customWidth="1"/>
    <col min="2" max="2" width="10.85546875" bestFit="1" customWidth="1"/>
    <col min="3" max="3" width="26.5703125" bestFit="1" customWidth="1"/>
    <col min="4" max="4" width="11.5703125" bestFit="1" customWidth="1"/>
  </cols>
  <sheetData>
    <row r="1" spans="1:6">
      <c r="A1" s="26" t="s">
        <v>134</v>
      </c>
      <c r="B1" s="26" t="s">
        <v>139</v>
      </c>
      <c r="C1" s="27" t="s">
        <v>137</v>
      </c>
    </row>
    <row r="2" spans="1:6">
      <c r="A2" s="25" t="s">
        <v>123</v>
      </c>
      <c r="B2" s="25" t="s">
        <v>132</v>
      </c>
      <c r="C2" s="25" t="s">
        <v>133</v>
      </c>
      <c r="F2" s="24"/>
    </row>
    <row r="3" spans="1:6">
      <c r="A3" s="25" t="s">
        <v>122</v>
      </c>
      <c r="B3" s="25" t="s">
        <v>140</v>
      </c>
      <c r="C3" s="25" t="s">
        <v>130</v>
      </c>
    </row>
    <row r="4" spans="1:6">
      <c r="A4" s="25" t="s">
        <v>125</v>
      </c>
      <c r="B4" s="25" t="s">
        <v>141</v>
      </c>
      <c r="C4" s="25" t="s">
        <v>127</v>
      </c>
    </row>
    <row r="5" spans="1:6">
      <c r="A5" s="25" t="s">
        <v>126</v>
      </c>
      <c r="B5" s="25" t="s">
        <v>142</v>
      </c>
      <c r="C5" s="25" t="s">
        <v>127</v>
      </c>
    </row>
    <row r="6" spans="1:6">
      <c r="A6" s="25" t="s">
        <v>119</v>
      </c>
      <c r="B6" s="25" t="s">
        <v>143</v>
      </c>
      <c r="C6" s="25" t="s">
        <v>127</v>
      </c>
    </row>
    <row r="7" spans="1:6">
      <c r="A7" s="25" t="s">
        <v>120</v>
      </c>
      <c r="B7" s="25" t="s">
        <v>131</v>
      </c>
      <c r="C7" s="25" t="s">
        <v>130</v>
      </c>
    </row>
    <row r="8" spans="1:6">
      <c r="A8" s="25" t="s">
        <v>124</v>
      </c>
      <c r="B8" s="25" t="s">
        <v>144</v>
      </c>
      <c r="C8" s="25" t="s">
        <v>129</v>
      </c>
    </row>
    <row r="9" spans="1:6">
      <c r="A9" s="25" t="s">
        <v>121</v>
      </c>
      <c r="B9" s="25"/>
      <c r="C9" s="25" t="s">
        <v>128</v>
      </c>
    </row>
    <row r="10" spans="1:6">
      <c r="A10" s="25"/>
      <c r="B10" s="25"/>
      <c r="C10" s="25"/>
    </row>
    <row r="11" spans="1:6">
      <c r="A11" s="26" t="s">
        <v>136</v>
      </c>
      <c r="B11" s="26" t="s">
        <v>139</v>
      </c>
      <c r="C11" s="26" t="s">
        <v>135</v>
      </c>
      <c r="E11" s="23" t="s">
        <v>120</v>
      </c>
    </row>
    <row r="12" spans="1:6">
      <c r="A12" s="25" t="s">
        <v>120</v>
      </c>
      <c r="B12" s="25" t="s">
        <v>131</v>
      </c>
      <c r="C12" s="25" t="s">
        <v>130</v>
      </c>
      <c r="E12" s="23" t="s">
        <v>124</v>
      </c>
    </row>
    <row r="13" spans="1:6">
      <c r="A13" s="25" t="s">
        <v>124</v>
      </c>
      <c r="B13" s="25" t="s">
        <v>144</v>
      </c>
      <c r="C13" s="25" t="s">
        <v>129</v>
      </c>
      <c r="E13" s="23" t="s">
        <v>138</v>
      </c>
    </row>
    <row r="14" spans="1:6">
      <c r="A14" s="25" t="s">
        <v>138</v>
      </c>
      <c r="B14" s="25" t="s">
        <v>145</v>
      </c>
      <c r="C14" s="25" t="s">
        <v>130</v>
      </c>
      <c r="E14" s="23" t="s">
        <v>125</v>
      </c>
    </row>
    <row r="15" spans="1:6">
      <c r="A15" s="25" t="s">
        <v>125</v>
      </c>
      <c r="B15" s="25" t="s">
        <v>141</v>
      </c>
      <c r="C15" s="25" t="s">
        <v>127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 (NEJ)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Tomokatsu Suzuki</dc:creator>
  <cp:lastModifiedBy>RAGHAV</cp:lastModifiedBy>
  <dcterms:created xsi:type="dcterms:W3CDTF">2017-10-26T08:24:06Z</dcterms:created>
  <dcterms:modified xsi:type="dcterms:W3CDTF">2018-05-23T13:41:21Z</dcterms:modified>
</cp:coreProperties>
</file>